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 firstSheet="1" activeTab="1"/>
  </bookViews>
  <sheets>
    <sheet name="花名册（企业）" sheetId="2" state="hidden" r:id="rId1"/>
    <sheet name="花名册" sheetId="4" r:id="rId2"/>
  </sheets>
  <definedNames>
    <definedName name="_xlnm._FilterDatabase" localSheetId="1" hidden="1">花名册!$A$3:$N$21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<sst xmlns="http://schemas.openxmlformats.org/spreadsheetml/2006/main" count="185" uniqueCount="77">
  <si>
    <t>附件2：</t>
  </si>
  <si>
    <t>包头市重点行业领域中小微企业社会保险补贴申领重点群体花名册</t>
  </si>
  <si>
    <t>企业名称（公章）：</t>
  </si>
  <si>
    <t>申请时间：   年   月   日</t>
  </si>
  <si>
    <t>序号</t>
  </si>
  <si>
    <t>申请补贴人员姓名</t>
  </si>
  <si>
    <t>身份证号码</t>
  </si>
  <si>
    <t>人员类别</t>
  </si>
  <si>
    <t>劳动合同
起止日期</t>
  </si>
  <si>
    <t>本次申请补贴对应社保缴纳时段 (年月)</t>
  </si>
  <si>
    <t>基本养老保险个人缴费额 (元)</t>
  </si>
  <si>
    <t>基本医疗保险个人缴费额 (元)</t>
  </si>
  <si>
    <t>失业保险
个人缴费额 (元)</t>
  </si>
  <si>
    <r>
      <rPr>
        <sz val="11"/>
        <color theme="1"/>
        <rFont val="宋体"/>
        <charset val="134"/>
        <scheme val="minor"/>
      </rPr>
      <t>本次申请补贴金额 (元)
(∑前三项×25%)</t>
    </r>
    <r>
      <rPr>
        <sz val="11"/>
        <color rgb="FFFF0000"/>
        <rFont val="宋体"/>
        <charset val="134"/>
        <scheme val="minor"/>
      </rPr>
      <t>（取整）</t>
    </r>
  </si>
  <si>
    <t>本人签字</t>
  </si>
  <si>
    <t>联系电话</t>
  </si>
  <si>
    <t>备注</t>
  </si>
  <si>
    <t>张三</t>
  </si>
  <si>
    <t>XXXXXXXXXXXXXXXXX</t>
  </si>
  <si>
    <t>2025年登记失业半年以上人员</t>
  </si>
  <si>
    <t>20250101-20261231</t>
  </si>
  <si>
    <t>XXXX.XX</t>
  </si>
  <si>
    <t>接续</t>
  </si>
  <si>
    <t>李四</t>
  </si>
  <si>
    <t>2025届高校毕业生</t>
  </si>
  <si>
    <t>新增</t>
  </si>
  <si>
    <t>王五</t>
  </si>
  <si>
    <t>2023届（或2024届）离校未就业高校毕业生</t>
  </si>
  <si>
    <t>赵六</t>
  </si>
  <si>
    <t>防止返贫监测对象</t>
  </si>
  <si>
    <t xml:space="preserve">填表说明：
1.人员类别：2025年应届全日制普通高校毕业生、2023届（或2024届）离校未就业高校毕业生、2025年登记失业半年以上人员、防返贫监测对象。
2.社保缴纳时段：填写本次申请的月份，例如“202508”。每次申请时段不得超过12个月。
3.个人缴费额：请严格按照社保经办机构出具的缴费明细证明填写，确保数据准确无误。
4.申请补贴金额：计算公式为 (养老保险个人缴费额 + 医疗保险个人缴费额 + 失业保险个人缴费额) × 25%。
</t>
  </si>
  <si>
    <t>鄂托克旗2026年第六批扩围社会保险补贴人员明细表</t>
  </si>
  <si>
    <t>企业名称</t>
  </si>
  <si>
    <t>所在旗县区</t>
  </si>
  <si>
    <t>所属重点行业领域</t>
  </si>
  <si>
    <t>企业类型</t>
  </si>
  <si>
    <t>重点群体类别（填序号）</t>
  </si>
  <si>
    <t>补贴开始月份</t>
  </si>
  <si>
    <t>本次申请补贴月份</t>
  </si>
  <si>
    <t>本次申请补贴金额 (元)
(∑前三项×25%)</t>
  </si>
  <si>
    <t>申报类别</t>
  </si>
  <si>
    <t>鄂托克旗新航焦化有限公司</t>
  </si>
  <si>
    <t>鄂托克旗</t>
  </si>
  <si>
    <t>制造业</t>
  </si>
  <si>
    <t>中型</t>
  </si>
  <si>
    <t>苏嘉文</t>
  </si>
  <si>
    <t>②</t>
  </si>
  <si>
    <t>2023.10</t>
  </si>
  <si>
    <t>2024.9</t>
  </si>
  <si>
    <t>刘晨光</t>
  </si>
  <si>
    <t>①</t>
  </si>
  <si>
    <t>2026.8</t>
  </si>
  <si>
    <t>2026.9</t>
  </si>
  <si>
    <t>赵新宇</t>
  </si>
  <si>
    <t>2026.5</t>
  </si>
  <si>
    <t>陈元峰</t>
  </si>
  <si>
    <t>2026届</t>
  </si>
  <si>
    <t>白淑萱</t>
  </si>
  <si>
    <t>2026.6</t>
  </si>
  <si>
    <t>黄凯</t>
  </si>
  <si>
    <t>李杰</t>
  </si>
  <si>
    <t>李欣</t>
  </si>
  <si>
    <t>2025.8</t>
  </si>
  <si>
    <t>2026.7</t>
  </si>
  <si>
    <t>刘星容</t>
  </si>
  <si>
    <t>薛蓉</t>
  </si>
  <si>
    <t>张露</t>
  </si>
  <si>
    <t>2024.11</t>
  </si>
  <si>
    <t>2025.10</t>
  </si>
  <si>
    <t>朱文波</t>
  </si>
  <si>
    <t>鄂尔多斯化学工业有限公司</t>
  </si>
  <si>
    <t>段思悦</t>
  </si>
  <si>
    <t>郑越炜</t>
  </si>
  <si>
    <t>薛天柱</t>
  </si>
  <si>
    <t>2024.7</t>
  </si>
  <si>
    <t>2025.6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</si>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</sst>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name val="宋体"/>
      <charset val="134"/>
      <scheme val="major"/>
    </font>
    <font>
      <sz val="11"/>
      <name val="宋体"/>
      <charset val="134"/>
    </font>
    <font>
      <sz val="14"/>
      <color theme="1"/>
      <name val="楷体_GB2312"/>
      <charset val="134"/>
    </font>
    <font>
      <b/>
      <sz val="20"/>
      <color theme="1"/>
      <name val="方正公文小标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5"/>
  <sheetViews>
    <sheetView workbookViewId="0">
      <selection activeCell="K4" sqref="K4"/>
    </sheetView>
  </sheetViews>
  <sheetFormatPr defaultColWidth="9" defaultRowHeight="14.4"/>
  <cols>
    <col min="1" max="1" width="7.12962962962963" customWidth="1"/>
    <col min="2" max="2" width="10.75" customWidth="1"/>
    <col min="3" max="3" width="21.8796296296296" customWidth="1"/>
    <col min="4" max="4" width="25.75" customWidth="1"/>
    <col min="5" max="5" width="13.1296296296296" customWidth="1"/>
    <col min="6" max="6" width="12.25" customWidth="1"/>
    <col min="10" max="10" width="13.8796296296296" customWidth="1"/>
  </cols>
  <sheetData>
    <row r="1" ht="31" customHeight="1" spans="1:1">
      <c r="A1" t="s">
        <v>0</v>
      </c>
    </row>
    <row r="2" ht="42" customHeight="1" spans="1:1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="18" customFormat="1" ht="23" customHeight="1" spans="1:10">
      <c r="A3" s="20" t="s">
        <v>2</v>
      </c>
      <c r="B3" s="21"/>
      <c r="C3" s="21"/>
      <c r="D3" s="21"/>
      <c r="E3" s="21"/>
      <c r="F3" s="21"/>
      <c r="G3" s="22" t="s">
        <v>3</v>
      </c>
      <c r="H3" s="22"/>
      <c r="I3" s="22"/>
      <c r="J3" s="22"/>
    </row>
    <row r="4" ht="78" customHeight="1" spans="1:13">
      <c r="A4" s="8" t="s">
        <v>4</v>
      </c>
      <c r="B4" s="23" t="s">
        <v>5</v>
      </c>
      <c r="C4" s="8" t="s">
        <v>6</v>
      </c>
      <c r="D4" s="8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30" t="s">
        <v>13</v>
      </c>
      <c r="K4" s="28" t="s">
        <v>14</v>
      </c>
      <c r="L4" s="28" t="s">
        <v>15</v>
      </c>
      <c r="M4" s="8" t="s">
        <v>16</v>
      </c>
    </row>
    <row r="5" ht="39" customHeight="1" spans="1:13">
      <c r="A5" s="24">
        <v>1</v>
      </c>
      <c r="B5" s="25" t="s">
        <v>17</v>
      </c>
      <c r="C5" s="26" t="s">
        <v>18</v>
      </c>
      <c r="D5" s="27" t="s">
        <v>19</v>
      </c>
      <c r="E5" s="27" t="s">
        <v>20</v>
      </c>
      <c r="F5" s="27">
        <v>202506</v>
      </c>
      <c r="G5" s="27" t="s">
        <v>21</v>
      </c>
      <c r="H5" s="27" t="s">
        <v>21</v>
      </c>
      <c r="I5" s="27" t="s">
        <v>21</v>
      </c>
      <c r="J5" s="27" t="s">
        <v>21</v>
      </c>
      <c r="K5" s="28"/>
      <c r="L5" s="28"/>
      <c r="M5" s="8" t="s">
        <v>22</v>
      </c>
    </row>
    <row r="6" ht="39" customHeight="1" spans="1:13">
      <c r="A6" s="24">
        <v>2</v>
      </c>
      <c r="B6" s="25" t="s">
        <v>23</v>
      </c>
      <c r="C6" s="26"/>
      <c r="D6" s="27" t="s">
        <v>24</v>
      </c>
      <c r="E6" s="27"/>
      <c r="F6" s="27"/>
      <c r="G6" s="27"/>
      <c r="H6" s="27"/>
      <c r="I6" s="27"/>
      <c r="J6" s="27"/>
      <c r="K6" s="28"/>
      <c r="L6" s="28"/>
      <c r="M6" s="8" t="s">
        <v>25</v>
      </c>
    </row>
    <row r="7" ht="39" customHeight="1" spans="1:13">
      <c r="A7" s="24">
        <v>3</v>
      </c>
      <c r="B7" s="25" t="s">
        <v>26</v>
      </c>
      <c r="C7" s="26"/>
      <c r="D7" s="27" t="s">
        <v>27</v>
      </c>
      <c r="E7" s="27"/>
      <c r="F7" s="27"/>
      <c r="G7" s="27"/>
      <c r="H7" s="27"/>
      <c r="I7" s="27"/>
      <c r="J7" s="27"/>
      <c r="K7" s="28"/>
      <c r="L7" s="28"/>
      <c r="M7" s="8"/>
    </row>
    <row r="8" ht="39" customHeight="1" spans="1:13">
      <c r="A8" s="24">
        <v>4</v>
      </c>
      <c r="B8" s="25" t="s">
        <v>28</v>
      </c>
      <c r="C8" s="26"/>
      <c r="D8" s="27" t="s">
        <v>29</v>
      </c>
      <c r="E8" s="27"/>
      <c r="F8" s="27"/>
      <c r="G8" s="27"/>
      <c r="H8" s="27"/>
      <c r="I8" s="27"/>
      <c r="J8" s="27"/>
      <c r="K8" s="28"/>
      <c r="L8" s="28"/>
      <c r="M8" s="8"/>
    </row>
    <row r="9" s="1" customFormat="1" ht="31" customHeight="1" spans="1:13">
      <c r="A9" s="24"/>
      <c r="B9" s="27"/>
      <c r="C9" s="24"/>
      <c r="D9" s="24"/>
      <c r="E9" s="27"/>
      <c r="F9" s="27"/>
      <c r="G9" s="27"/>
      <c r="H9" s="27"/>
      <c r="I9" s="27"/>
      <c r="J9" s="27"/>
      <c r="K9" s="8"/>
      <c r="L9" s="8"/>
      <c r="M9" s="8"/>
    </row>
    <row r="10" s="1" customFormat="1" ht="27" customHeight="1" spans="1:1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8"/>
      <c r="L10" s="8"/>
      <c r="M10" s="8"/>
    </row>
    <row r="11" spans="1:1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8"/>
    </row>
    <row r="12" spans="1:1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8"/>
    </row>
    <row r="13" spans="1:13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8"/>
    </row>
    <row r="14" spans="1:1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8"/>
    </row>
    <row r="15" ht="184" customHeight="1" spans="1:10">
      <c r="A15" s="29" t="s">
        <v>30</v>
      </c>
      <c r="B15" s="29"/>
      <c r="C15" s="29"/>
      <c r="D15" s="29"/>
      <c r="E15" s="29"/>
      <c r="F15" s="29"/>
      <c r="G15" s="29"/>
      <c r="H15" s="29"/>
      <c r="I15" s="29"/>
      <c r="J15" s="29"/>
    </row>
  </sheetData>
  <mergeCells count="3">
    <mergeCell ref="A2:M2"/>
    <mergeCell ref="G3:J3"/>
    <mergeCell ref="A15:J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21"/>
  <sheetViews>
    <sheetView tabSelected="1" workbookViewId="0">
      <pane ySplit="3" topLeftCell="A4" activePane="bottomLeft" state="frozen"/>
      <selection/>
      <selection pane="bottomLeft" activeCell="O22" sqref="O22"/>
    </sheetView>
  </sheetViews>
  <sheetFormatPr defaultColWidth="9" defaultRowHeight="14.4"/>
  <cols>
    <col min="1" max="1" width="5.75" customWidth="1"/>
    <col min="2" max="2" width="27.3796296296296" customWidth="1"/>
    <col min="3" max="3" width="7.88888888888889" customWidth="1"/>
    <col min="4" max="4" width="7.87962962962963" customWidth="1"/>
    <col min="5" max="5" width="5.62962962962963" customWidth="1"/>
    <col min="6" max="6" width="7.62962962962963" customWidth="1"/>
    <col min="7" max="7" width="12.1296296296296" customWidth="1"/>
    <col min="8" max="8" width="11.6296296296296" customWidth="1"/>
    <col min="9" max="9" width="8.66666666666667" customWidth="1"/>
    <col min="10" max="10" width="13.3796296296296" customWidth="1"/>
    <col min="11" max="11" width="12.3796296296296" customWidth="1"/>
    <col min="12" max="12" width="14.3796296296296" customWidth="1"/>
    <col min="13" max="13" width="14.5" customWidth="1"/>
  </cols>
  <sheetData>
    <row r="1" customFormat="1" ht="17.4" spans="1:14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1" ht="22.2" spans="1:13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48" spans="1:14">
      <c r="A3" s="5" t="s">
        <v>4</v>
      </c>
      <c r="B3" s="5" t="s">
        <v>32</v>
      </c>
      <c r="C3" s="6" t="s">
        <v>33</v>
      </c>
      <c r="D3" s="6" t="s">
        <v>34</v>
      </c>
      <c r="E3" s="6" t="s">
        <v>35</v>
      </c>
      <c r="F3" s="6" t="s">
        <v>5</v>
      </c>
      <c r="G3" s="6" t="s">
        <v>36</v>
      </c>
      <c r="H3" s="6" t="s">
        <v>37</v>
      </c>
      <c r="I3" s="6" t="s">
        <v>38</v>
      </c>
      <c r="J3" s="6" t="s">
        <v>10</v>
      </c>
      <c r="K3" s="6" t="s">
        <v>11</v>
      </c>
      <c r="L3" s="6" t="s">
        <v>12</v>
      </c>
      <c r="M3" s="6" t="s">
        <v>39</v>
      </c>
      <c r="N3" s="6" t="s">
        <v>40</v>
      </c>
    </row>
    <row r="4" customFormat="1" ht="24" spans="1:14">
      <c r="A4" s="7">
        <v>1</v>
      </c>
      <c r="B4" s="8" t="s">
        <v>41</v>
      </c>
      <c r="C4" s="9" t="s">
        <v>42</v>
      </c>
      <c r="D4" s="10" t="s">
        <v>43</v>
      </c>
      <c r="E4" s="11" t="s">
        <v>44</v>
      </c>
      <c r="F4" s="12" t="s">
        <v>45</v>
      </c>
      <c r="G4" s="10" t="s">
        <v>46</v>
      </c>
      <c r="H4" s="13" t="s">
        <v>47</v>
      </c>
      <c r="I4" s="13" t="s">
        <v>48</v>
      </c>
      <c r="J4" s="10">
        <v>4576.8</v>
      </c>
      <c r="K4" s="5">
        <v>1464.54</v>
      </c>
      <c r="L4" s="10">
        <v>286.11</v>
      </c>
      <c r="M4" s="16">
        <v>1581.86</v>
      </c>
      <c r="N4" s="10" t="s">
        <v>25</v>
      </c>
    </row>
    <row r="5" s="1" customFormat="1" ht="24" spans="1:14">
      <c r="A5" s="7">
        <v>2</v>
      </c>
      <c r="B5" s="8" t="s">
        <v>41</v>
      </c>
      <c r="C5" s="9" t="s">
        <v>42</v>
      </c>
      <c r="D5" s="10" t="s">
        <v>43</v>
      </c>
      <c r="E5" s="11" t="s">
        <v>44</v>
      </c>
      <c r="F5" s="12" t="s">
        <v>49</v>
      </c>
      <c r="G5" s="10" t="s">
        <v>50</v>
      </c>
      <c r="H5" s="13" t="s">
        <v>51</v>
      </c>
      <c r="I5" s="13" t="s">
        <v>52</v>
      </c>
      <c r="J5" s="10">
        <v>1000</v>
      </c>
      <c r="K5" s="5">
        <v>319.76</v>
      </c>
      <c r="L5" s="10">
        <v>62.5</v>
      </c>
      <c r="M5" s="16">
        <v>345.57</v>
      </c>
      <c r="N5" s="10" t="s">
        <v>25</v>
      </c>
    </row>
    <row r="6" s="1" customFormat="1" ht="24" spans="1:14">
      <c r="A6" s="7">
        <v>3</v>
      </c>
      <c r="B6" s="8" t="s">
        <v>41</v>
      </c>
      <c r="C6" s="9" t="s">
        <v>42</v>
      </c>
      <c r="D6" s="10" t="s">
        <v>43</v>
      </c>
      <c r="E6" s="11" t="s">
        <v>44</v>
      </c>
      <c r="F6" s="12" t="s">
        <v>53</v>
      </c>
      <c r="G6" s="10" t="s">
        <v>46</v>
      </c>
      <c r="H6" s="13" t="s">
        <v>54</v>
      </c>
      <c r="I6" s="13" t="s">
        <v>52</v>
      </c>
      <c r="J6" s="10">
        <v>2500</v>
      </c>
      <c r="K6" s="5">
        <v>666.36</v>
      </c>
      <c r="L6" s="10">
        <v>156.25</v>
      </c>
      <c r="M6" s="16">
        <f t="shared" ref="M5:M25" si="0">(J6+K6+L6)*0.25</f>
        <v>830.6525</v>
      </c>
      <c r="N6" s="10" t="s">
        <v>25</v>
      </c>
    </row>
    <row r="7" s="1" customFormat="1" ht="24" spans="1:14">
      <c r="A7" s="7">
        <v>4</v>
      </c>
      <c r="B7" s="8" t="s">
        <v>41</v>
      </c>
      <c r="C7" s="9" t="s">
        <v>42</v>
      </c>
      <c r="D7" s="10" t="s">
        <v>43</v>
      </c>
      <c r="E7" s="11" t="s">
        <v>44</v>
      </c>
      <c r="F7" s="12" t="s">
        <v>55</v>
      </c>
      <c r="G7" s="10" t="s">
        <v>56</v>
      </c>
      <c r="H7" s="13" t="s">
        <v>51</v>
      </c>
      <c r="I7" s="13" t="s">
        <v>52</v>
      </c>
      <c r="J7" s="10">
        <v>809.28</v>
      </c>
      <c r="K7" s="5">
        <v>269.76</v>
      </c>
      <c r="L7" s="10">
        <v>50.58</v>
      </c>
      <c r="M7" s="16">
        <f t="shared" si="0"/>
        <v>282.405</v>
      </c>
      <c r="N7" s="10" t="s">
        <v>25</v>
      </c>
    </row>
    <row r="8" s="1" customFormat="1" ht="24" spans="1:14">
      <c r="A8" s="7">
        <v>5</v>
      </c>
      <c r="B8" s="8" t="s">
        <v>41</v>
      </c>
      <c r="C8" s="9" t="s">
        <v>42</v>
      </c>
      <c r="D8" s="10" t="s">
        <v>43</v>
      </c>
      <c r="E8" s="11" t="s">
        <v>44</v>
      </c>
      <c r="F8" s="12" t="s">
        <v>57</v>
      </c>
      <c r="G8" s="10" t="s">
        <v>56</v>
      </c>
      <c r="H8" s="13" t="s">
        <v>58</v>
      </c>
      <c r="I8" s="13" t="s">
        <v>52</v>
      </c>
      <c r="J8" s="10">
        <v>2144</v>
      </c>
      <c r="K8" s="5">
        <v>585.5</v>
      </c>
      <c r="L8" s="10">
        <v>134</v>
      </c>
      <c r="M8" s="16">
        <f t="shared" si="0"/>
        <v>715.875</v>
      </c>
      <c r="N8" s="10" t="s">
        <v>25</v>
      </c>
    </row>
    <row r="9" s="1" customFormat="1" ht="24" spans="1:14">
      <c r="A9" s="7">
        <v>6</v>
      </c>
      <c r="B9" s="8" t="s">
        <v>41</v>
      </c>
      <c r="C9" s="9" t="s">
        <v>42</v>
      </c>
      <c r="D9" s="10" t="s">
        <v>43</v>
      </c>
      <c r="E9" s="11" t="s">
        <v>44</v>
      </c>
      <c r="F9" s="12" t="s">
        <v>59</v>
      </c>
      <c r="G9" s="10" t="s">
        <v>56</v>
      </c>
      <c r="H9" s="13" t="s">
        <v>51</v>
      </c>
      <c r="I9" s="13" t="s">
        <v>52</v>
      </c>
      <c r="J9" s="10">
        <v>984</v>
      </c>
      <c r="K9" s="5">
        <v>269.76</v>
      </c>
      <c r="L9" s="10">
        <v>61.5</v>
      </c>
      <c r="M9" s="16">
        <f t="shared" si="0"/>
        <v>328.815</v>
      </c>
      <c r="N9" s="10" t="s">
        <v>25</v>
      </c>
    </row>
    <row r="10" s="1" customFormat="1" ht="24" spans="1:14">
      <c r="A10" s="7">
        <v>7</v>
      </c>
      <c r="B10" s="8" t="s">
        <v>41</v>
      </c>
      <c r="C10" s="9" t="s">
        <v>42</v>
      </c>
      <c r="D10" s="10" t="s">
        <v>43</v>
      </c>
      <c r="E10" s="11" t="s">
        <v>44</v>
      </c>
      <c r="F10" s="12" t="s">
        <v>60</v>
      </c>
      <c r="G10" s="10" t="s">
        <v>56</v>
      </c>
      <c r="H10" s="13" t="s">
        <v>52</v>
      </c>
      <c r="I10" s="13" t="s">
        <v>52</v>
      </c>
      <c r="J10" s="10">
        <v>428</v>
      </c>
      <c r="K10" s="5">
        <v>134.88</v>
      </c>
      <c r="L10" s="10">
        <v>26.75</v>
      </c>
      <c r="M10" s="16">
        <f t="shared" si="0"/>
        <v>147.4075</v>
      </c>
      <c r="N10" s="10" t="s">
        <v>25</v>
      </c>
    </row>
    <row r="11" s="1" customFormat="1" ht="24" spans="1:14">
      <c r="A11" s="7">
        <v>8</v>
      </c>
      <c r="B11" s="8" t="s">
        <v>41</v>
      </c>
      <c r="C11" s="9" t="s">
        <v>42</v>
      </c>
      <c r="D11" s="10" t="s">
        <v>43</v>
      </c>
      <c r="E11" s="11" t="s">
        <v>44</v>
      </c>
      <c r="F11" s="12" t="s">
        <v>61</v>
      </c>
      <c r="G11" s="10" t="s">
        <v>50</v>
      </c>
      <c r="H11" s="13" t="s">
        <v>62</v>
      </c>
      <c r="I11" s="13" t="s">
        <v>63</v>
      </c>
      <c r="J11" s="10">
        <f>404.64*9</f>
        <v>3641.76</v>
      </c>
      <c r="K11" s="5">
        <f>134.88*9</f>
        <v>1213.92</v>
      </c>
      <c r="L11" s="10">
        <f>25.29*9</f>
        <v>227.61</v>
      </c>
      <c r="M11" s="16">
        <f t="shared" si="0"/>
        <v>1270.8225</v>
      </c>
      <c r="N11" s="10" t="s">
        <v>25</v>
      </c>
    </row>
    <row r="12" s="1" customFormat="1" ht="24" spans="1:14">
      <c r="A12" s="7">
        <v>9</v>
      </c>
      <c r="B12" s="8" t="s">
        <v>41</v>
      </c>
      <c r="C12" s="9" t="s">
        <v>42</v>
      </c>
      <c r="D12" s="10" t="s">
        <v>43</v>
      </c>
      <c r="E12" s="11" t="s">
        <v>44</v>
      </c>
      <c r="F12" s="12" t="s">
        <v>64</v>
      </c>
      <c r="G12" s="10" t="s">
        <v>50</v>
      </c>
      <c r="H12" s="13" t="s">
        <v>58</v>
      </c>
      <c r="I12" s="13" t="s">
        <v>52</v>
      </c>
      <c r="J12" s="10">
        <v>1618.56</v>
      </c>
      <c r="K12" s="5">
        <v>585.5</v>
      </c>
      <c r="L12" s="10">
        <v>101.16</v>
      </c>
      <c r="M12" s="16">
        <f t="shared" si="0"/>
        <v>576.305</v>
      </c>
      <c r="N12" s="10" t="s">
        <v>25</v>
      </c>
    </row>
    <row r="13" s="1" customFormat="1" ht="24" spans="1:14">
      <c r="A13" s="7">
        <v>10</v>
      </c>
      <c r="B13" s="8" t="s">
        <v>41</v>
      </c>
      <c r="C13" s="9" t="s">
        <v>42</v>
      </c>
      <c r="D13" s="10" t="s">
        <v>43</v>
      </c>
      <c r="E13" s="11" t="s">
        <v>44</v>
      </c>
      <c r="F13" s="12" t="s">
        <v>65</v>
      </c>
      <c r="G13" s="10" t="s">
        <v>46</v>
      </c>
      <c r="H13" s="14" t="s">
        <v>58</v>
      </c>
      <c r="I13" s="13" t="s">
        <v>52</v>
      </c>
      <c r="J13" s="10">
        <v>1618.56</v>
      </c>
      <c r="K13" s="5">
        <v>585.5</v>
      </c>
      <c r="L13" s="10">
        <v>101.16</v>
      </c>
      <c r="M13" s="16">
        <f t="shared" si="0"/>
        <v>576.305</v>
      </c>
      <c r="N13" s="10" t="s">
        <v>25</v>
      </c>
    </row>
    <row r="14" s="1" customFormat="1" ht="24" spans="1:14">
      <c r="A14" s="7">
        <v>11</v>
      </c>
      <c r="B14" s="8" t="s">
        <v>41</v>
      </c>
      <c r="C14" s="9" t="s">
        <v>42</v>
      </c>
      <c r="D14" s="10" t="s">
        <v>43</v>
      </c>
      <c r="E14" s="11" t="s">
        <v>44</v>
      </c>
      <c r="F14" s="12" t="s">
        <v>66</v>
      </c>
      <c r="G14" s="10" t="s">
        <v>46</v>
      </c>
      <c r="H14" s="13" t="s">
        <v>67</v>
      </c>
      <c r="I14" s="13" t="s">
        <v>68</v>
      </c>
      <c r="J14" s="10">
        <v>4703.68</v>
      </c>
      <c r="K14" s="5">
        <v>1560.88</v>
      </c>
      <c r="L14" s="10">
        <v>294.04</v>
      </c>
      <c r="M14" s="16">
        <f t="shared" si="0"/>
        <v>1639.65</v>
      </c>
      <c r="N14" s="10" t="s">
        <v>25</v>
      </c>
    </row>
    <row r="15" s="1" customFormat="1" ht="24" spans="1:14">
      <c r="A15" s="7">
        <v>12</v>
      </c>
      <c r="B15" s="8" t="s">
        <v>41</v>
      </c>
      <c r="C15" s="9" t="s">
        <v>42</v>
      </c>
      <c r="D15" s="10" t="s">
        <v>43</v>
      </c>
      <c r="E15" s="11" t="s">
        <v>44</v>
      </c>
      <c r="F15" s="12" t="s">
        <v>69</v>
      </c>
      <c r="G15" s="10" t="s">
        <v>56</v>
      </c>
      <c r="H15" s="13" t="s">
        <v>63</v>
      </c>
      <c r="I15" s="13" t="s">
        <v>52</v>
      </c>
      <c r="J15" s="10">
        <v>1440</v>
      </c>
      <c r="K15" s="5">
        <v>404.64</v>
      </c>
      <c r="L15" s="10">
        <v>90</v>
      </c>
      <c r="M15" s="16">
        <f t="shared" si="0"/>
        <v>483.66</v>
      </c>
      <c r="N15" s="10" t="s">
        <v>25</v>
      </c>
    </row>
    <row r="16" s="1" customFormat="1" ht="24" spans="1:14">
      <c r="A16" s="7">
        <v>13</v>
      </c>
      <c r="B16" s="8" t="s">
        <v>70</v>
      </c>
      <c r="C16" s="9" t="s">
        <v>42</v>
      </c>
      <c r="D16" s="10" t="s">
        <v>43</v>
      </c>
      <c r="E16" s="11" t="s">
        <v>44</v>
      </c>
      <c r="F16" s="12" t="s">
        <v>71</v>
      </c>
      <c r="G16" s="10" t="s">
        <v>56</v>
      </c>
      <c r="H16" s="13" t="s">
        <v>58</v>
      </c>
      <c r="I16" s="13" t="s">
        <v>52</v>
      </c>
      <c r="J16" s="10">
        <v>1618.56</v>
      </c>
      <c r="K16" s="5">
        <v>535.5</v>
      </c>
      <c r="L16" s="10">
        <v>101.16</v>
      </c>
      <c r="M16" s="16">
        <f t="shared" si="0"/>
        <v>563.805</v>
      </c>
      <c r="N16" s="10" t="s">
        <v>25</v>
      </c>
    </row>
    <row r="17" s="1" customFormat="1" ht="24" spans="1:14">
      <c r="A17" s="7">
        <v>14</v>
      </c>
      <c r="B17" s="8" t="s">
        <v>70</v>
      </c>
      <c r="C17" s="9" t="s">
        <v>42</v>
      </c>
      <c r="D17" s="10" t="s">
        <v>43</v>
      </c>
      <c r="E17" s="11" t="s">
        <v>44</v>
      </c>
      <c r="F17" s="12" t="s">
        <v>72</v>
      </c>
      <c r="G17" s="10" t="s">
        <v>50</v>
      </c>
      <c r="H17" s="13" t="s">
        <v>62</v>
      </c>
      <c r="I17" s="13" t="s">
        <v>63</v>
      </c>
      <c r="J17" s="10">
        <v>5101.04</v>
      </c>
      <c r="K17" s="5">
        <v>1574.34</v>
      </c>
      <c r="L17" s="10">
        <v>318.84</v>
      </c>
      <c r="M17" s="16">
        <f t="shared" si="0"/>
        <v>1748.555</v>
      </c>
      <c r="N17" s="10" t="s">
        <v>25</v>
      </c>
    </row>
    <row r="18" s="1" customFormat="1" ht="24" spans="1:14">
      <c r="A18" s="7">
        <v>15</v>
      </c>
      <c r="B18" s="8" t="s">
        <v>70</v>
      </c>
      <c r="C18" s="9" t="s">
        <v>42</v>
      </c>
      <c r="D18" s="10" t="s">
        <v>43</v>
      </c>
      <c r="E18" s="11" t="s">
        <v>44</v>
      </c>
      <c r="F18" s="12" t="s">
        <v>73</v>
      </c>
      <c r="G18" s="10" t="s">
        <v>46</v>
      </c>
      <c r="H18" s="13" t="s">
        <v>74</v>
      </c>
      <c r="I18" s="13" t="s">
        <v>75</v>
      </c>
      <c r="J18" s="10">
        <v>4689.6</v>
      </c>
      <c r="K18" s="5">
        <v>1557.34</v>
      </c>
      <c r="L18" s="10">
        <v>293.16</v>
      </c>
      <c r="M18" s="16">
        <f t="shared" si="0"/>
        <v>1635.025</v>
      </c>
      <c r="N18" s="10" t="s">
        <v>25</v>
      </c>
    </row>
    <row r="19" s="1" customFormat="1" spans="1:14">
      <c r="A19" s="7" t="s">
        <v>76</v>
      </c>
      <c r="B19" s="7"/>
      <c r="C19" s="7"/>
      <c r="D19" s="7"/>
      <c r="E19" s="7"/>
      <c r="F19" s="7"/>
      <c r="G19" s="7"/>
      <c r="H19" s="7"/>
      <c r="I19" s="7"/>
      <c r="J19" s="10">
        <f>SUM(J4:J18)</f>
        <v>36873.84</v>
      </c>
      <c r="K19" s="10">
        <f>SUM(K4:K18)</f>
        <v>11728.18</v>
      </c>
      <c r="L19" s="10">
        <f>SUM(L4:L18)</f>
        <v>2304.82</v>
      </c>
      <c r="M19" s="17">
        <f>SUM(J19:L19)*25%</f>
        <v>12726.71</v>
      </c>
      <c r="N19" s="10"/>
    </row>
    <row r="21" customFormat="1" ht="35" customHeight="1" spans="1:12">
      <c r="A21" s="15"/>
      <c r="B21" s="15"/>
      <c r="C21" s="15"/>
      <c r="D21" s="15"/>
      <c r="E21"/>
      <c r="F21"/>
      <c r="G21" s="1"/>
      <c r="J21" s="1"/>
      <c r="K21" s="1"/>
      <c r="L21" s="1"/>
    </row>
  </sheetData>
  <autoFilter xmlns:etc="http://www.wps.cn/officeDocument/2017/etCustomData" ref="A3:N21" etc:filterBottomFollowUsedRange="0">
    <extLst/>
  </autoFilter>
  <mergeCells count="5">
    <mergeCell ref="A1:N1"/>
    <mergeCell ref="A2:B2"/>
    <mergeCell ref="A19:I19"/>
    <mergeCell ref="A21:D21"/>
    <mergeCell ref="J21:L21"/>
  </mergeCells>
  <printOptions horizontalCentered="1"/>
  <pageMargins left="0.196527777777778" right="0.196527777777778" top="0.196527777777778" bottom="0.0388888888888889" header="0.156944444444444" footer="0.196527777777778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花名册（企业）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Anger_乔</cp:lastModifiedBy>
  <dcterms:created xsi:type="dcterms:W3CDTF">2025-09-09T06:06:00Z</dcterms:created>
  <dcterms:modified xsi:type="dcterms:W3CDTF">2026-10-16T08:07:15Z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C352476979204B74B8A454C76A2B7773_13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